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julireja\Desktop\"/>
    </mc:Choice>
  </mc:AlternateContent>
  <xr:revisionPtr revIDLastSave="0" documentId="13_ncr:1_{F70BCFA3-D79C-4F68-9956-BEFBA6148004}" xr6:coauthVersionLast="47" xr6:coauthVersionMax="47" xr10:uidLastSave="{00000000-0000-0000-0000-000000000000}"/>
  <bookViews>
    <workbookView xWindow="-110" yWindow="-110" windowWidth="19420" windowHeight="10560" activeTab="1" xr2:uid="{2ABB4281-D23F-4651-B6C5-4BD8DFE8C259}"/>
  </bookViews>
  <sheets>
    <sheet name="Notas" sheetId="2" r:id="rId1"/>
    <sheet name="Calculadora" sheetId="1"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 r="D8" i="1"/>
  <c r="F7" i="1"/>
  <c r="F8" i="1" s="1"/>
  <c r="D7" i="1"/>
  <c r="D11" i="1" l="1"/>
  <c r="I29" i="1"/>
  <c r="I22" i="1"/>
  <c r="D27" i="1"/>
  <c r="D28" i="1"/>
  <c r="D29" i="1"/>
  <c r="D22" i="1"/>
  <c r="D20" i="1"/>
  <c r="D21" i="1"/>
  <c r="D23" i="1" l="1"/>
  <c r="D30" i="1"/>
  <c r="D19" i="1"/>
  <c r="I19" i="1" s="1"/>
  <c r="I21" i="1" s="1"/>
  <c r="I23" i="1" s="1"/>
  <c r="N19" i="1" s="1"/>
  <c r="D26" i="1"/>
  <c r="I26" i="1" s="1"/>
  <c r="I28" i="1" s="1"/>
  <c r="I30" i="1" s="1"/>
  <c r="N27" i="1" l="1"/>
  <c r="N20" i="1"/>
  <c r="N21" i="1" s="1"/>
  <c r="N22" i="1" s="1"/>
  <c r="N26" i="1"/>
  <c r="N28" i="1" l="1"/>
  <c r="N29" i="1" s="1"/>
</calcChain>
</file>

<file path=xl/sharedStrings.xml><?xml version="1.0" encoding="utf-8"?>
<sst xmlns="http://schemas.openxmlformats.org/spreadsheetml/2006/main" count="53" uniqueCount="32">
  <si>
    <t># Acciones en circulación</t>
  </si>
  <si>
    <t># Acciones de Sura en Argos</t>
  </si>
  <si>
    <t># Acciones de Argos en Sura</t>
  </si>
  <si>
    <t>Grupo Argos</t>
  </si>
  <si>
    <t>Datos de Entrada</t>
  </si>
  <si>
    <t>(=) Valor Total</t>
  </si>
  <si>
    <t>(=) Precio x Acción</t>
  </si>
  <si>
    <t>(+) Valor Grupo Argos</t>
  </si>
  <si>
    <t>(+) Valor Portafolio Financiero</t>
  </si>
  <si>
    <t>Valores Pre-Escisión Absorción</t>
  </si>
  <si>
    <t>Valores Post-Escisión Absorción</t>
  </si>
  <si>
    <t>Precio x Acción</t>
  </si>
  <si>
    <t>Cifras en millones de acciones</t>
  </si>
  <si>
    <t>(+) Valor Portafolio Infra.</t>
  </si>
  <si>
    <t>Acciones circ. (Pre)</t>
  </si>
  <si>
    <t>Acciones circ. (Post)</t>
  </si>
  <si>
    <t xml:space="preserve">Ratios </t>
  </si>
  <si>
    <t>Check</t>
  </si>
  <si>
    <t>Neutralidad Valor Accionistas</t>
  </si>
  <si>
    <t xml:space="preserve">  variables a sensibilizar</t>
  </si>
  <si>
    <t>(=) total x Acción</t>
  </si>
  <si>
    <t>Acciones que se cancelan</t>
  </si>
  <si>
    <t>Calculadora Neutralidad en Valor Escición por Absorción (ExA)</t>
  </si>
  <si>
    <t>(+) 0,72 Argos</t>
  </si>
  <si>
    <t>(+) 1 Argos</t>
  </si>
  <si>
    <t>Grupo SURA</t>
  </si>
  <si>
    <t>(+) Valor Grupo SURA</t>
  </si>
  <si>
    <t>(+) 0,23 SURA</t>
  </si>
  <si>
    <t>(+) 1 SURA</t>
  </si>
  <si>
    <t>- Las variables a sensibilizar son los precios de las acciones de ambas compañías</t>
  </si>
  <si>
    <t>- Esta calculadora está creada para demostrar que el valor económico de los accionistas de ambas compañías se conserva luego de la operación, independiente del valor de referencia que se tome tanto para Grupo Argos como para Grupo SURA</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</si>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</sst>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00000000000000_-;\-* #,##0.000000000000000_-;_-* &quot;-&quot;??_-;_-@_-"/>
  </numFmts>
  <fonts count="14" x14ac:knownFonts="1">
    <font>
      <sz val="10"/>
      <color theme="1"/>
      <name val="Sura Sans"/>
      <family val="2"/>
    </font>
    <font>
      <sz val="10"/>
      <color theme="1"/>
      <name val="Sura Sans"/>
      <family val="2"/>
    </font>
    <font>
      <sz val="10"/>
      <color theme="1"/>
      <name val="Sura Sans"/>
      <family val="3"/>
    </font>
    <font>
      <b/>
      <sz val="12"/>
      <color theme="0"/>
      <name val="Sura Sans"/>
      <family val="3"/>
    </font>
    <font>
      <b/>
      <sz val="11"/>
      <color theme="0"/>
      <name val="Sura Sans"/>
      <family val="3"/>
    </font>
    <font>
      <b/>
      <sz val="10"/>
      <color theme="0"/>
      <name val="Sura Sans"/>
      <family val="3"/>
    </font>
    <font>
      <sz val="10"/>
      <color rgb="FF0000FF"/>
      <name val="Sura Sans"/>
      <family val="3"/>
    </font>
    <font>
      <sz val="11"/>
      <color theme="1"/>
      <name val="Sura Sans"/>
      <family val="3"/>
    </font>
    <font>
      <sz val="10"/>
      <name val="Sura Sans"/>
      <family val="3"/>
    </font>
    <font>
      <b/>
      <sz val="10"/>
      <color theme="1"/>
      <name val="Sura Sans"/>
      <family val="3"/>
    </font>
    <font>
      <i/>
      <sz val="10"/>
      <color theme="1"/>
      <name val="Sura Sans"/>
      <family val="3"/>
    </font>
    <font>
      <i/>
      <sz val="8"/>
      <color theme="1"/>
      <name val="Sura Sans"/>
      <family val="3"/>
    </font>
    <font>
      <b/>
      <u/>
      <sz val="10"/>
      <color theme="1"/>
      <name val="Sura Sans"/>
      <family val="3"/>
    </font>
    <font>
      <b/>
      <sz val="10"/>
      <color rgb="FF001E60"/>
      <name val="Sura Sans"/>
      <family val="3"/>
    </font>
  </fonts>
  <fills count="8">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1E60"/>
        <bgColor indexed="64"/>
      </patternFill>
    </fill>
    <fill>
      <patternFill patternType="solid">
        <fgColor rgb="FF05C3DE"/>
        <bgColor indexed="64"/>
      </patternFill>
    </fill>
  </fills>
  <borders count="30">
    <border>
      <left/>
      <right/>
      <top/>
      <bottom/>
      <diagonal/>
    </border>
    <border>
      <left/>
      <right/>
      <top style="thin">
        <color theme="1"/>
      </top>
      <bottom style="double">
        <color theme="1"/>
      </bottom>
      <diagonal/>
    </border>
    <border>
      <left style="thin">
        <color theme="1"/>
      </left>
      <right style="thin">
        <color theme="1"/>
      </right>
      <top style="thin">
        <color theme="1"/>
      </top>
      <bottom style="thin">
        <color theme="1"/>
      </bottom>
      <diagonal/>
    </border>
    <border>
      <left/>
      <right style="medium">
        <color theme="0"/>
      </right>
      <top/>
      <bottom/>
      <diagonal/>
    </border>
    <border>
      <left style="medium">
        <color theme="0"/>
      </left>
      <right/>
      <top/>
      <bottom/>
      <diagonal/>
    </border>
    <border>
      <left style="medium">
        <color theme="1"/>
      </left>
      <right style="medium">
        <color theme="1"/>
      </right>
      <top style="medium">
        <color theme="1"/>
      </top>
      <bottom style="medium">
        <color theme="1"/>
      </bottom>
      <diagonal/>
    </border>
    <border>
      <left style="medium">
        <color theme="0"/>
      </left>
      <right/>
      <top style="medium">
        <color theme="0"/>
      </top>
      <bottom/>
      <diagonal/>
    </border>
    <border>
      <left/>
      <right style="medium">
        <color theme="0"/>
      </right>
      <top style="medium">
        <color theme="0"/>
      </top>
      <bottom/>
      <diagonal/>
    </border>
    <border>
      <left/>
      <right style="medium">
        <color theme="0"/>
      </right>
      <top style="thin">
        <color theme="1"/>
      </top>
      <bottom style="double">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top/>
      <bottom/>
      <diagonal/>
    </border>
    <border>
      <left/>
      <right style="hair">
        <color theme="1"/>
      </right>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right/>
      <top/>
      <bottom style="thick">
        <color rgb="FFDAE0E8"/>
      </bottom>
      <diagonal/>
    </border>
    <border>
      <left/>
      <right style="thick">
        <color rgb="FFDAE0E8"/>
      </right>
      <top/>
      <bottom/>
      <diagonal/>
    </border>
    <border>
      <left/>
      <right style="thick">
        <color rgb="FFDAE0E8"/>
      </right>
      <top/>
      <bottom style="thick">
        <color rgb="FFDAE0E8"/>
      </bottom>
      <diagonal/>
    </border>
    <border>
      <left/>
      <right style="thick">
        <color rgb="FFDAE0E8"/>
      </right>
      <top style="thick">
        <color rgb="FFDAE0E8"/>
      </top>
      <bottom/>
      <diagonal/>
    </border>
    <border>
      <left/>
      <right/>
      <top style="thick">
        <color rgb="FFDAE0E8"/>
      </top>
      <bottom/>
      <diagonal/>
    </border>
  </borders>
  <cellStyleXfs count="2">
    <xf numFmtId="0" fontId="0" fillId="0" borderId="0"/>
    <xf numFmtId="43" fontId="1" fillId="0" borderId="0" applyFont="0" applyFill="0" applyBorder="0" applyAlignment="0" applyProtection="0"/>
  </cellStyleXfs>
  <cellXfs count="99">
    <xf numFmtId="0" fontId="0" fillId="0" borderId="0" xfId="0"/>
    <xf numFmtId="0" fontId="13" fillId="0" borderId="0" xfId="0" applyFont="1" applyAlignment="1">
      <alignment horizontal="left"/>
    </xf>
    <xf numFmtId="0" fontId="0" fillId="0" borderId="0" xfId="0" applyBorder="1"/>
    <xf numFmtId="0" fontId="0" fillId="0" borderId="0" xfId="0" quotePrefix="1" applyBorder="1" applyAlignment="1">
      <alignment horizontal="left" vertical="center" wrapText="1"/>
    </xf>
    <xf numFmtId="0" fontId="2" fillId="6" borderId="0" xfId="0" applyFont="1" applyFill="1" applyProtection="1">
      <protection locked="0"/>
    </xf>
    <xf numFmtId="0" fontId="3" fillId="6" borderId="0" xfId="0" applyFont="1" applyFill="1" applyAlignment="1" applyProtection="1">
      <alignment vertical="center"/>
      <protection locked="0"/>
    </xf>
    <xf numFmtId="0" fontId="4" fillId="6" borderId="0" xfId="0" applyFont="1" applyFill="1" applyAlignment="1" applyProtection="1">
      <alignment vertical="center"/>
      <protection locked="0"/>
    </xf>
    <xf numFmtId="0" fontId="2" fillId="2" borderId="0" xfId="0" applyFont="1" applyFill="1" applyProtection="1">
      <protection locked="0"/>
    </xf>
    <xf numFmtId="0" fontId="2" fillId="0" borderId="0" xfId="0" applyFont="1" applyProtection="1">
      <protection locked="0"/>
    </xf>
    <xf numFmtId="0" fontId="2" fillId="3" borderId="0" xfId="0" applyFont="1" applyFill="1" applyProtection="1">
      <protection locked="0"/>
    </xf>
    <xf numFmtId="0" fontId="2" fillId="0" borderId="12" xfId="0" applyFont="1" applyBorder="1" applyProtection="1">
      <protection locked="0"/>
    </xf>
    <xf numFmtId="0" fontId="2" fillId="0" borderId="14" xfId="0" applyFont="1" applyBorder="1" applyProtection="1">
      <protection locked="0"/>
    </xf>
    <xf numFmtId="0" fontId="12" fillId="0" borderId="0" xfId="0" applyFont="1" applyProtection="1">
      <protection locked="0"/>
    </xf>
    <xf numFmtId="0" fontId="2" fillId="4" borderId="17" xfId="0" applyFont="1" applyFill="1" applyBorder="1" applyProtection="1">
      <protection locked="0"/>
    </xf>
    <xf numFmtId="0" fontId="2" fillId="4" borderId="20" xfId="0" applyFont="1" applyFill="1" applyBorder="1" applyProtection="1">
      <protection locked="0"/>
    </xf>
    <xf numFmtId="0" fontId="2" fillId="4" borderId="22" xfId="0" applyFont="1" applyFill="1" applyBorder="1" applyProtection="1">
      <protection locked="0"/>
    </xf>
    <xf numFmtId="0" fontId="2" fillId="0" borderId="0" xfId="0" applyFont="1" applyProtection="1"/>
    <xf numFmtId="0" fontId="2" fillId="0" borderId="12" xfId="0" applyFont="1" applyBorder="1" applyProtection="1"/>
    <xf numFmtId="0" fontId="11" fillId="0" borderId="0" xfId="0" applyFont="1" applyProtection="1"/>
    <xf numFmtId="0" fontId="2" fillId="0" borderId="13" xfId="0" applyFont="1" applyBorder="1" applyProtection="1"/>
    <xf numFmtId="0" fontId="11" fillId="0" borderId="15" xfId="0" applyFont="1" applyBorder="1" applyProtection="1"/>
    <xf numFmtId="0" fontId="2" fillId="0" borderId="15" xfId="0" applyFont="1" applyBorder="1" applyProtection="1"/>
    <xf numFmtId="0" fontId="2" fillId="0" borderId="16" xfId="0" applyFont="1" applyBorder="1" applyProtection="1"/>
    <xf numFmtId="0" fontId="9" fillId="0" borderId="0" xfId="0" applyFont="1" applyAlignment="1" applyProtection="1">
      <alignment horizontal="center"/>
    </xf>
    <xf numFmtId="0" fontId="12" fillId="0" borderId="0" xfId="0" applyFont="1" applyAlignment="1" applyProtection="1">
      <alignment horizontal="center"/>
    </xf>
    <xf numFmtId="0" fontId="9" fillId="0" borderId="23" xfId="0" applyFont="1" applyBorder="1" applyAlignment="1" applyProtection="1">
      <alignment horizontal="center"/>
    </xf>
    <xf numFmtId="0" fontId="2" fillId="4" borderId="17" xfId="0" applyFont="1" applyFill="1" applyBorder="1" applyProtection="1"/>
    <xf numFmtId="0" fontId="12" fillId="4" borderId="18" xfId="0" applyFont="1" applyFill="1" applyBorder="1" applyAlignment="1" applyProtection="1">
      <alignment horizontal="center"/>
    </xf>
    <xf numFmtId="0" fontId="12" fillId="4" borderId="19" xfId="0" applyFont="1" applyFill="1" applyBorder="1" applyAlignment="1" applyProtection="1">
      <alignment horizontal="center"/>
    </xf>
    <xf numFmtId="0" fontId="2" fillId="4" borderId="19" xfId="0" applyFont="1" applyFill="1" applyBorder="1" applyProtection="1"/>
    <xf numFmtId="0" fontId="12" fillId="4" borderId="18" xfId="0" applyFont="1" applyFill="1" applyBorder="1" applyProtection="1"/>
    <xf numFmtId="0" fontId="12" fillId="4" borderId="19" xfId="0" applyFont="1" applyFill="1" applyBorder="1" applyProtection="1"/>
    <xf numFmtId="0" fontId="2" fillId="4" borderId="20" xfId="0" applyFont="1" applyFill="1" applyBorder="1" applyProtection="1"/>
    <xf numFmtId="0" fontId="5" fillId="7" borderId="0" xfId="0" applyFont="1" applyFill="1" applyAlignment="1" applyProtection="1">
      <alignment vertical="center"/>
    </xf>
    <xf numFmtId="0" fontId="5" fillId="7" borderId="0" xfId="0" applyFont="1" applyFill="1" applyAlignment="1" applyProtection="1">
      <alignment horizontal="right"/>
    </xf>
    <xf numFmtId="0" fontId="5" fillId="4" borderId="21" xfId="0" applyFont="1" applyFill="1" applyBorder="1" applyAlignment="1" applyProtection="1">
      <alignment horizontal="right"/>
    </xf>
    <xf numFmtId="0" fontId="2" fillId="4" borderId="21" xfId="0" applyFont="1" applyFill="1" applyBorder="1" applyProtection="1"/>
    <xf numFmtId="0" fontId="5" fillId="7" borderId="6" xfId="0" applyFont="1" applyFill="1" applyBorder="1" applyAlignment="1" applyProtection="1">
      <alignment horizontal="center" vertical="center"/>
    </xf>
    <xf numFmtId="0" fontId="5" fillId="7" borderId="7" xfId="0" applyFont="1" applyFill="1" applyBorder="1" applyAlignment="1" applyProtection="1">
      <alignment horizontal="center" vertical="center"/>
    </xf>
    <xf numFmtId="0" fontId="5" fillId="4" borderId="21" xfId="0" applyFont="1" applyFill="1" applyBorder="1" applyAlignment="1" applyProtection="1">
      <alignment horizontal="center" vertical="center"/>
    </xf>
    <xf numFmtId="0" fontId="2" fillId="4" borderId="0" xfId="0" applyFont="1" applyFill="1" applyProtection="1"/>
    <xf numFmtId="164" fontId="2" fillId="4" borderId="0" xfId="0" applyNumberFormat="1" applyFont="1" applyFill="1" applyAlignment="1" applyProtection="1">
      <alignment horizontal="right"/>
    </xf>
    <xf numFmtId="164" fontId="2" fillId="4" borderId="21" xfId="0" applyNumberFormat="1" applyFont="1" applyFill="1" applyBorder="1" applyAlignment="1" applyProtection="1">
      <alignment horizontal="right"/>
    </xf>
    <xf numFmtId="0" fontId="2" fillId="4" borderId="4" xfId="0" applyFont="1" applyFill="1" applyBorder="1" applyProtection="1"/>
    <xf numFmtId="164" fontId="2" fillId="4" borderId="0" xfId="0" applyNumberFormat="1" applyFont="1" applyFill="1" applyProtection="1"/>
    <xf numFmtId="164" fontId="2" fillId="4" borderId="21" xfId="0" applyNumberFormat="1" applyFont="1" applyFill="1" applyBorder="1" applyProtection="1"/>
    <xf numFmtId="164" fontId="2" fillId="5" borderId="2" xfId="0" applyNumberFormat="1" applyFont="1" applyFill="1" applyBorder="1" applyAlignment="1" applyProtection="1">
      <alignment horizontal="right"/>
    </xf>
    <xf numFmtId="0" fontId="13" fillId="4" borderId="0" xfId="0" applyFont="1" applyFill="1" applyProtection="1"/>
    <xf numFmtId="164" fontId="13" fillId="4" borderId="0" xfId="0" applyNumberFormat="1" applyFont="1" applyFill="1" applyAlignment="1" applyProtection="1">
      <alignment horizontal="right"/>
    </xf>
    <xf numFmtId="164" fontId="9" fillId="4" borderId="21" xfId="0" applyNumberFormat="1" applyFont="1" applyFill="1" applyBorder="1" applyAlignment="1" applyProtection="1">
      <alignment horizontal="right"/>
    </xf>
    <xf numFmtId="0" fontId="10" fillId="4" borderId="1" xfId="0" applyFont="1" applyFill="1" applyBorder="1" applyProtection="1"/>
    <xf numFmtId="164" fontId="13" fillId="4" borderId="1" xfId="0" applyNumberFormat="1" applyFont="1" applyFill="1" applyBorder="1" applyProtection="1"/>
    <xf numFmtId="164" fontId="9" fillId="4" borderId="21" xfId="0" applyNumberFormat="1" applyFont="1" applyFill="1" applyBorder="1" applyProtection="1"/>
    <xf numFmtId="0" fontId="10" fillId="4" borderId="0" xfId="0" applyFont="1" applyFill="1" applyProtection="1"/>
    <xf numFmtId="165" fontId="10" fillId="4" borderId="0" xfId="1" applyNumberFormat="1" applyFont="1" applyFill="1" applyBorder="1" applyProtection="1"/>
    <xf numFmtId="164" fontId="10" fillId="4" borderId="1" xfId="0" applyNumberFormat="1" applyFont="1" applyFill="1" applyBorder="1" applyProtection="1"/>
    <xf numFmtId="164" fontId="10" fillId="4" borderId="21" xfId="0" applyNumberFormat="1" applyFont="1" applyFill="1" applyBorder="1" applyProtection="1"/>
    <xf numFmtId="0" fontId="11" fillId="4" borderId="0" xfId="0" applyFont="1" applyFill="1" applyProtection="1"/>
    <xf numFmtId="0" fontId="5" fillId="6" borderId="0" xfId="0" applyFont="1" applyFill="1" applyAlignment="1" applyProtection="1">
      <alignment vertical="center"/>
    </xf>
    <xf numFmtId="0" fontId="5" fillId="6" borderId="0" xfId="0" applyFont="1" applyFill="1" applyAlignment="1" applyProtection="1">
      <alignment horizontal="right" vertical="center"/>
    </xf>
    <xf numFmtId="0" fontId="5" fillId="4" borderId="21" xfId="0" applyFont="1" applyFill="1" applyBorder="1" applyAlignment="1" applyProtection="1">
      <alignment horizontal="right" vertical="center"/>
    </xf>
    <xf numFmtId="0" fontId="2" fillId="0" borderId="0" xfId="0" applyFont="1" applyAlignment="1" applyProtection="1">
      <alignment vertical="center"/>
    </xf>
    <xf numFmtId="0" fontId="2" fillId="4" borderId="20" xfId="0" applyFont="1" applyFill="1" applyBorder="1" applyAlignment="1" applyProtection="1">
      <alignment vertical="center"/>
    </xf>
    <xf numFmtId="0" fontId="5" fillId="6" borderId="6" xfId="0" applyFont="1" applyFill="1" applyBorder="1" applyAlignment="1" applyProtection="1">
      <alignment horizontal="center" vertical="center"/>
    </xf>
    <xf numFmtId="0" fontId="5" fillId="6" borderId="7" xfId="0" applyFont="1" applyFill="1" applyBorder="1" applyAlignment="1" applyProtection="1">
      <alignment horizontal="center" vertical="center"/>
    </xf>
    <xf numFmtId="164" fontId="2" fillId="4" borderId="3" xfId="0" applyNumberFormat="1" applyFont="1" applyFill="1" applyBorder="1" applyProtection="1"/>
    <xf numFmtId="164" fontId="13" fillId="4" borderId="8" xfId="0" applyNumberFormat="1" applyFont="1" applyFill="1" applyBorder="1" applyProtection="1"/>
    <xf numFmtId="0" fontId="2" fillId="4" borderId="22" xfId="0" applyFont="1" applyFill="1" applyBorder="1" applyProtection="1"/>
    <xf numFmtId="0" fontId="2" fillId="4" borderId="23" xfId="0" applyFont="1" applyFill="1" applyBorder="1" applyProtection="1"/>
    <xf numFmtId="0" fontId="2" fillId="4" borderId="24" xfId="0" applyFont="1" applyFill="1" applyBorder="1" applyProtection="1"/>
    <xf numFmtId="164" fontId="13" fillId="4" borderId="5" xfId="1" applyNumberFormat="1" applyFont="1" applyFill="1" applyBorder="1" applyProtection="1">
      <protection locked="0"/>
    </xf>
    <xf numFmtId="0" fontId="9" fillId="0" borderId="15" xfId="0" applyFont="1" applyBorder="1" applyProtection="1">
      <protection locked="0"/>
    </xf>
    <xf numFmtId="0" fontId="9" fillId="0" borderId="0" xfId="0" applyFont="1" applyProtection="1">
      <protection locked="0"/>
    </xf>
    <xf numFmtId="0" fontId="10" fillId="0" borderId="13" xfId="0" quotePrefix="1" applyFont="1" applyBorder="1" applyProtection="1">
      <protection locked="0"/>
    </xf>
    <xf numFmtId="0" fontId="2" fillId="0" borderId="9" xfId="0" applyFont="1" applyBorder="1" applyProtection="1"/>
    <xf numFmtId="0" fontId="2" fillId="0" borderId="10" xfId="0" applyFont="1" applyBorder="1" applyProtection="1"/>
    <xf numFmtId="0" fontId="2" fillId="0" borderId="11" xfId="0" applyFont="1" applyBorder="1" applyProtection="1"/>
    <xf numFmtId="0" fontId="13" fillId="0" borderId="15" xfId="0" applyFont="1" applyBorder="1" applyProtection="1"/>
    <xf numFmtId="0" fontId="5" fillId="7" borderId="15" xfId="0" applyFont="1" applyFill="1" applyBorder="1" applyAlignment="1" applyProtection="1">
      <alignment horizontal="right"/>
    </xf>
    <xf numFmtId="0" fontId="5" fillId="0" borderId="15" xfId="0" applyFont="1" applyBorder="1" applyAlignment="1" applyProtection="1">
      <alignment horizontal="right"/>
    </xf>
    <xf numFmtId="0" fontId="5" fillId="6" borderId="15" xfId="0" applyFont="1" applyFill="1" applyBorder="1" applyAlignment="1" applyProtection="1">
      <alignment horizontal="right"/>
    </xf>
    <xf numFmtId="0" fontId="5" fillId="0" borderId="0" xfId="0" applyFont="1" applyAlignment="1" applyProtection="1">
      <alignment horizontal="right"/>
    </xf>
    <xf numFmtId="164" fontId="6" fillId="0" borderId="0" xfId="1" applyNumberFormat="1" applyFont="1" applyBorder="1" applyAlignment="1" applyProtection="1">
      <alignment horizontal="right"/>
    </xf>
    <xf numFmtId="164" fontId="6" fillId="0" borderId="0" xfId="1" applyNumberFormat="1" applyFont="1" applyFill="1" applyBorder="1" applyAlignment="1" applyProtection="1">
      <alignment horizontal="right"/>
    </xf>
    <xf numFmtId="3" fontId="7" fillId="0" borderId="13" xfId="0" applyNumberFormat="1" applyFont="1" applyBorder="1" applyProtection="1"/>
    <xf numFmtId="164" fontId="2" fillId="0" borderId="0" xfId="1" applyNumberFormat="1" applyFont="1" applyBorder="1" applyAlignment="1" applyProtection="1">
      <alignment horizontal="right"/>
    </xf>
    <xf numFmtId="164" fontId="8" fillId="0" borderId="0" xfId="1" applyNumberFormat="1" applyFont="1" applyBorder="1" applyAlignment="1" applyProtection="1">
      <alignment horizontal="right"/>
    </xf>
    <xf numFmtId="164" fontId="8" fillId="0" borderId="0" xfId="1" applyNumberFormat="1" applyFont="1" applyFill="1" applyBorder="1" applyAlignment="1" applyProtection="1">
      <alignment horizontal="right"/>
    </xf>
    <xf numFmtId="164" fontId="2" fillId="0" borderId="0" xfId="1" applyNumberFormat="1" applyFont="1" applyFill="1" applyBorder="1" applyAlignment="1" applyProtection="1">
      <alignment horizontal="right"/>
    </xf>
    <xf numFmtId="43" fontId="2" fillId="0" borderId="0" xfId="1" applyFont="1" applyBorder="1" applyAlignment="1" applyProtection="1">
      <alignment horizontal="right"/>
    </xf>
    <xf numFmtId="43" fontId="2" fillId="0" borderId="0" xfId="1" applyFont="1" applyFill="1" applyBorder="1" applyAlignment="1" applyProtection="1">
      <alignment horizontal="right"/>
    </xf>
    <xf numFmtId="0" fontId="0" fillId="0" borderId="25" xfId="0" quotePrefix="1" applyBorder="1" applyAlignment="1">
      <alignment horizontal="left" vertical="center" wrapText="1"/>
    </xf>
    <xf numFmtId="0" fontId="0" fillId="0" borderId="26" xfId="0" quotePrefix="1" applyBorder="1" applyAlignment="1">
      <alignment horizontal="left" vertical="center" wrapText="1"/>
    </xf>
    <xf numFmtId="0" fontId="0" fillId="0" borderId="27" xfId="0" quotePrefix="1" applyBorder="1" applyAlignment="1">
      <alignment horizontal="left" vertical="center" wrapText="1"/>
    </xf>
    <xf numFmtId="0" fontId="0" fillId="0" borderId="28" xfId="0" applyBorder="1"/>
    <xf numFmtId="0" fontId="0" fillId="0" borderId="25" xfId="0" applyBorder="1"/>
    <xf numFmtId="0" fontId="0" fillId="0" borderId="29" xfId="0" applyBorder="1"/>
    <xf numFmtId="0" fontId="0" fillId="0" borderId="26" xfId="0" applyBorder="1"/>
    <xf numFmtId="0" fontId="0" fillId="0" borderId="29" xfId="0" quotePrefix="1" applyBorder="1"/>
  </cellXfs>
  <cellStyles count="2">
    <cellStyle name="Millares" xfId="1" builtinId="3"/>
    <cellStyle name="Normal" xfId="0" builtinId="0"/>
  </cellStyles>
  <dxfs count="0"/>
  <tableStyles count="0" defaultTableStyle="TableStyleMedium2" defaultPivotStyle="PivotStyleLight16"/>
  <colors>
    <mruColors>
      <color rgb="FFDAE0E8"/>
      <color rgb="FF001E60"/>
      <color rgb="FF05C3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266700</xdr:colOff>
      <xdr:row>17</xdr:row>
      <xdr:rowOff>152401</xdr:rowOff>
    </xdr:from>
    <xdr:to>
      <xdr:col>5</xdr:col>
      <xdr:colOff>723900</xdr:colOff>
      <xdr:row>29</xdr:row>
      <xdr:rowOff>95251</xdr:rowOff>
    </xdr:to>
    <xdr:sp macro="" textlink="">
      <xdr:nvSpPr>
        <xdr:cNvPr id="3" name="Flecha: pentágono 2">
          <a:extLst>
            <a:ext uri="{FF2B5EF4-FFF2-40B4-BE49-F238E27FC236}">
              <a16:creationId xmlns:a16="http://schemas.microsoft.com/office/drawing/2014/main" id="{1E7BBAA6-B22C-B19D-E2CC-6AFD7A059F72}"/>
            </a:ext>
          </a:extLst>
        </xdr:cNvPr>
        <xdr:cNvSpPr/>
      </xdr:nvSpPr>
      <xdr:spPr>
        <a:xfrm>
          <a:off x="3248025" y="2886076"/>
          <a:ext cx="457200" cy="1990725"/>
        </a:xfrm>
        <a:prstGeom prst="homePlate">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kern="1200"/>
        </a:p>
      </xdr:txBody>
    </xdr:sp>
    <xdr:clientData/>
  </xdr:twoCellAnchor>
  <xdr:twoCellAnchor>
    <xdr:from>
      <xdr:col>6</xdr:col>
      <xdr:colOff>57150</xdr:colOff>
      <xdr:row>11</xdr:row>
      <xdr:rowOff>95250</xdr:rowOff>
    </xdr:from>
    <xdr:to>
      <xdr:col>7</xdr:col>
      <xdr:colOff>66675</xdr:colOff>
      <xdr:row>11</xdr:row>
      <xdr:rowOff>95250</xdr:rowOff>
    </xdr:to>
    <xdr:cxnSp macro="">
      <xdr:nvCxnSpPr>
        <xdr:cNvPr id="6" name="Conector recto de flecha 5">
          <a:extLst>
            <a:ext uri="{FF2B5EF4-FFF2-40B4-BE49-F238E27FC236}">
              <a16:creationId xmlns:a16="http://schemas.microsoft.com/office/drawing/2014/main" id="{3786B6D2-5F7A-27E1-0656-7BA5F6532633}"/>
            </a:ext>
          </a:extLst>
        </xdr:cNvPr>
        <xdr:cNvCxnSpPr/>
      </xdr:nvCxnSpPr>
      <xdr:spPr>
        <a:xfrm>
          <a:off x="4067175" y="1743075"/>
          <a:ext cx="1524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276225</xdr:colOff>
      <xdr:row>17</xdr:row>
      <xdr:rowOff>152401</xdr:rowOff>
    </xdr:from>
    <xdr:to>
      <xdr:col>10</xdr:col>
      <xdr:colOff>733425</xdr:colOff>
      <xdr:row>29</xdr:row>
      <xdr:rowOff>95251</xdr:rowOff>
    </xdr:to>
    <xdr:sp macro="" textlink="">
      <xdr:nvSpPr>
        <xdr:cNvPr id="5" name="Flecha: pentágono 4">
          <a:extLst>
            <a:ext uri="{FF2B5EF4-FFF2-40B4-BE49-F238E27FC236}">
              <a16:creationId xmlns:a16="http://schemas.microsoft.com/office/drawing/2014/main" id="{B3EDE52C-C3B2-49F2-9AA3-0FAC3A79A266}"/>
            </a:ext>
          </a:extLst>
        </xdr:cNvPr>
        <xdr:cNvSpPr/>
      </xdr:nvSpPr>
      <xdr:spPr>
        <a:xfrm>
          <a:off x="7191375" y="2886076"/>
          <a:ext cx="457200" cy="1990725"/>
        </a:xfrm>
        <a:prstGeom prst="homePlate">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kern="1200"/>
        </a:p>
      </xdr:txBody>
    </xdr:sp>
    <xdr:clientData/>
  </xdr:twoCellAnchor>
  <xdr:twoCellAnchor editAs="oneCell">
    <xdr:from>
      <xdr:col>13</xdr:col>
      <xdr:colOff>234951</xdr:colOff>
      <xdr:row>0</xdr:row>
      <xdr:rowOff>85725</xdr:rowOff>
    </xdr:from>
    <xdr:to>
      <xdr:col>14</xdr:col>
      <xdr:colOff>25401</xdr:colOff>
      <xdr:row>0</xdr:row>
      <xdr:rowOff>369183</xdr:rowOff>
    </xdr:to>
    <xdr:pic>
      <xdr:nvPicPr>
        <xdr:cNvPr id="4" name="Picture 8" descr="A black and white logo&#10;&#10;Description automatically generated">
          <a:extLst>
            <a:ext uri="{FF2B5EF4-FFF2-40B4-BE49-F238E27FC236}">
              <a16:creationId xmlns:a16="http://schemas.microsoft.com/office/drawing/2014/main" id="{267CEC32-C345-F317-812B-70A44234A51E}"/>
            </a:ext>
          </a:extLst>
        </xdr:cNvPr>
        <xdr:cNvPicPr>
          <a:picLocks noChangeAspect="1"/>
        </xdr:cNvPicPr>
      </xdr:nvPicPr>
      <xdr:blipFill>
        <a:blip xmlns:r="http://schemas.openxmlformats.org/officeDocument/2006/relationships" r:embed="rId1"/>
        <a:stretch>
          <a:fillRect/>
        </a:stretch>
      </xdr:blipFill>
      <xdr:spPr>
        <a:xfrm>
          <a:off x="9369426" y="85725"/>
          <a:ext cx="727075" cy="2866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A3FAF-4D0E-4201-85E2-A57FE1CEB9D3}">
  <dimension ref="A2:I14"/>
  <sheetViews>
    <sheetView showGridLines="0" workbookViewId="0">
      <selection activeCell="F10" sqref="F10"/>
    </sheetView>
  </sheetViews>
  <sheetFormatPr baseColWidth="10" defaultRowHeight="14" x14ac:dyDescent="0.35"/>
  <sheetData>
    <row r="2" spans="1:9" x14ac:dyDescent="0.35">
      <c r="B2" s="1" t="s">
        <v>31</v>
      </c>
    </row>
    <row r="3" spans="1:9" ht="14.5" thickBot="1" x14ac:dyDescent="0.4">
      <c r="C3" s="2"/>
      <c r="D3" s="95"/>
      <c r="E3" s="2"/>
      <c r="F3" s="95"/>
      <c r="G3" s="2"/>
      <c r="H3" s="2"/>
      <c r="I3" s="2"/>
    </row>
    <row r="4" spans="1:9" ht="14.5" thickTop="1" x14ac:dyDescent="0.35">
      <c r="A4" s="97"/>
      <c r="B4" s="98" t="s">
        <v>29</v>
      </c>
      <c r="C4" s="96"/>
      <c r="D4" s="2"/>
      <c r="E4" s="96"/>
      <c r="F4" s="2"/>
      <c r="G4" s="94"/>
      <c r="H4" s="2"/>
      <c r="I4" s="2"/>
    </row>
    <row r="5" spans="1:9" ht="14" customHeight="1" x14ac:dyDescent="0.35">
      <c r="A5" s="97"/>
      <c r="B5" s="3" t="s">
        <v>30</v>
      </c>
      <c r="C5" s="3"/>
      <c r="D5" s="3"/>
      <c r="E5" s="3"/>
      <c r="F5" s="3"/>
      <c r="G5" s="92"/>
      <c r="H5" s="2"/>
      <c r="I5" s="2"/>
    </row>
    <row r="6" spans="1:9" x14ac:dyDescent="0.35">
      <c r="A6" s="97"/>
      <c r="B6" s="3"/>
      <c r="C6" s="3"/>
      <c r="D6" s="3"/>
      <c r="E6" s="3"/>
      <c r="F6" s="3"/>
      <c r="G6" s="92"/>
      <c r="H6" s="2"/>
      <c r="I6" s="2"/>
    </row>
    <row r="7" spans="1:9" x14ac:dyDescent="0.35">
      <c r="A7" s="97"/>
      <c r="B7" s="3"/>
      <c r="C7" s="3"/>
      <c r="D7" s="3"/>
      <c r="E7" s="3"/>
      <c r="F7" s="3"/>
      <c r="G7" s="92"/>
      <c r="H7" s="2"/>
      <c r="I7" s="2"/>
    </row>
    <row r="8" spans="1:9" ht="14.5" thickBot="1" x14ac:dyDescent="0.4">
      <c r="A8" s="97"/>
      <c r="B8" s="91"/>
      <c r="C8" s="91"/>
      <c r="D8" s="91"/>
      <c r="E8" s="91"/>
      <c r="F8" s="91"/>
      <c r="G8" s="93"/>
      <c r="H8" s="2"/>
      <c r="I8" s="2"/>
    </row>
    <row r="9" spans="1:9" ht="14.5" thickTop="1" x14ac:dyDescent="0.35">
      <c r="B9" s="2"/>
      <c r="C9" s="2"/>
      <c r="D9" s="2"/>
      <c r="E9" s="2"/>
      <c r="F9" s="2"/>
      <c r="G9" s="2"/>
      <c r="H9" s="2"/>
      <c r="I9" s="2"/>
    </row>
    <row r="10" spans="1:9" x14ac:dyDescent="0.35">
      <c r="B10" s="2"/>
      <c r="C10" s="2"/>
      <c r="D10" s="2"/>
      <c r="E10" s="2"/>
      <c r="F10" s="2"/>
      <c r="G10" s="2"/>
      <c r="H10" s="2"/>
      <c r="I10" s="2"/>
    </row>
    <row r="11" spans="1:9" x14ac:dyDescent="0.35">
      <c r="B11" s="2"/>
      <c r="C11" s="2"/>
      <c r="D11" s="2"/>
      <c r="E11" s="2"/>
      <c r="F11" s="2"/>
      <c r="G11" s="2"/>
      <c r="H11" s="2"/>
      <c r="I11" s="2"/>
    </row>
    <row r="12" spans="1:9" x14ac:dyDescent="0.35">
      <c r="B12" s="2"/>
      <c r="C12" s="2"/>
      <c r="D12" s="2"/>
      <c r="E12" s="2"/>
      <c r="F12" s="2"/>
      <c r="G12" s="2"/>
      <c r="H12" s="2"/>
      <c r="I12" s="2"/>
    </row>
    <row r="13" spans="1:9" x14ac:dyDescent="0.35">
      <c r="B13" s="2"/>
      <c r="C13" s="2"/>
      <c r="D13" s="2"/>
      <c r="E13" s="2"/>
      <c r="F13" s="2"/>
      <c r="G13" s="2"/>
      <c r="H13" s="2"/>
      <c r="I13" s="2"/>
    </row>
    <row r="14" spans="1:9" x14ac:dyDescent="0.35">
      <c r="B14" s="2"/>
      <c r="C14" s="2"/>
      <c r="D14" s="2"/>
      <c r="E14" s="2"/>
      <c r="F14" s="2"/>
      <c r="G14" s="2"/>
      <c r="H14" s="2"/>
      <c r="I14" s="2"/>
    </row>
  </sheetData>
  <mergeCells count="1">
    <mergeCell ref="B5:G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42F0E-6797-45D6-A43B-4AAD6A2E9740}">
  <dimension ref="A1:AU69"/>
  <sheetViews>
    <sheetView showGridLines="0" tabSelected="1" topLeftCell="A3" zoomScale="74" zoomScaleNormal="74" zoomScaleSheetLayoutView="85" workbookViewId="0">
      <selection activeCell="F6" sqref="F6"/>
    </sheetView>
  </sheetViews>
  <sheetFormatPr baseColWidth="10" defaultColWidth="0" defaultRowHeight="14" zeroHeight="1" x14ac:dyDescent="0.35"/>
  <cols>
    <col min="1" max="1" width="1.33203125" style="8" customWidth="1"/>
    <col min="2" max="2" width="1.58203125" style="8" customWidth="1"/>
    <col min="3" max="3" width="22.83203125" style="8" customWidth="1"/>
    <col min="4" max="4" width="11.75" style="8" customWidth="1"/>
    <col min="5" max="5" width="1.5" style="8" customWidth="1"/>
    <col min="6" max="6" width="11.08203125" style="8" customWidth="1"/>
    <col min="7" max="7" width="1.83203125" style="8" customWidth="1"/>
    <col min="8" max="8" width="23.33203125" style="8" customWidth="1"/>
    <col min="9" max="9" width="13.83203125" style="8" customWidth="1"/>
    <col min="10" max="10" width="1.33203125" style="8" customWidth="1"/>
    <col min="11" max="11" width="12" style="8" customWidth="1"/>
    <col min="12" max="12" width="1.58203125" style="8" customWidth="1"/>
    <col min="13" max="13" width="15.5" style="8" customWidth="1"/>
    <col min="14" max="14" width="12.25" style="8" customWidth="1"/>
    <col min="15" max="15" width="1.08203125" style="8" customWidth="1"/>
    <col min="16" max="16" width="1" style="8" customWidth="1"/>
    <col min="17" max="47" width="0" style="8" hidden="1" customWidth="1"/>
    <col min="48" max="16384" width="11" style="8" hidden="1"/>
  </cols>
  <sheetData>
    <row r="1" spans="1:47" ht="34.5" customHeight="1" x14ac:dyDescent="0.35">
      <c r="A1" s="4"/>
      <c r="B1" s="5"/>
      <c r="C1" s="5" t="s">
        <v>22</v>
      </c>
      <c r="D1" s="6"/>
      <c r="E1" s="6"/>
      <c r="F1" s="4"/>
      <c r="G1" s="4"/>
      <c r="H1" s="4"/>
      <c r="I1" s="4"/>
      <c r="J1" s="4"/>
      <c r="K1" s="4"/>
      <c r="L1" s="4"/>
      <c r="M1" s="4"/>
      <c r="N1" s="4"/>
      <c r="O1" s="4"/>
      <c r="P1" s="4"/>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row>
    <row r="2" spans="1:47" ht="2.25" customHeight="1" x14ac:dyDescent="0.3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row>
    <row r="3" spans="1:47" x14ac:dyDescent="0.35">
      <c r="A3" s="16"/>
      <c r="B3" s="16"/>
      <c r="C3" s="16"/>
      <c r="D3" s="16"/>
      <c r="E3" s="16"/>
      <c r="F3" s="16"/>
      <c r="G3" s="16"/>
      <c r="H3" s="16"/>
      <c r="I3" s="16"/>
      <c r="J3" s="16"/>
      <c r="K3" s="16"/>
      <c r="L3" s="16"/>
      <c r="M3" s="16"/>
      <c r="N3" s="16"/>
      <c r="O3" s="16"/>
      <c r="P3" s="16"/>
    </row>
    <row r="4" spans="1:47" ht="6.75" customHeight="1" x14ac:dyDescent="0.35">
      <c r="A4" s="16"/>
      <c r="B4" s="74"/>
      <c r="C4" s="75"/>
      <c r="D4" s="75"/>
      <c r="E4" s="75"/>
      <c r="F4" s="75"/>
      <c r="G4" s="75"/>
      <c r="H4" s="76"/>
      <c r="I4" s="16"/>
      <c r="J4" s="16"/>
      <c r="K4" s="16"/>
      <c r="L4" s="16"/>
      <c r="M4" s="16"/>
      <c r="N4" s="16"/>
      <c r="O4" s="16"/>
      <c r="P4" s="16"/>
    </row>
    <row r="5" spans="1:47" ht="14.25" customHeight="1" x14ac:dyDescent="0.35">
      <c r="A5" s="16"/>
      <c r="B5" s="17"/>
      <c r="C5" s="77" t="s">
        <v>4</v>
      </c>
      <c r="D5" s="78" t="s">
        <v>25</v>
      </c>
      <c r="E5" s="79"/>
      <c r="F5" s="80" t="s">
        <v>3</v>
      </c>
      <c r="G5" s="81"/>
      <c r="H5" s="19"/>
      <c r="I5" s="16"/>
      <c r="J5" s="16"/>
      <c r="K5" s="16"/>
      <c r="L5" s="16"/>
      <c r="M5" s="16"/>
      <c r="N5" s="16"/>
      <c r="O5" s="16"/>
      <c r="P5" s="16"/>
    </row>
    <row r="6" spans="1:47" ht="16" x14ac:dyDescent="0.4">
      <c r="A6" s="16"/>
      <c r="B6" s="17"/>
      <c r="C6" s="16" t="s">
        <v>14</v>
      </c>
      <c r="D6" s="82">
        <v>395.128602</v>
      </c>
      <c r="E6" s="83"/>
      <c r="F6" s="82">
        <v>840.56760199999997</v>
      </c>
      <c r="G6" s="83"/>
      <c r="H6" s="84"/>
      <c r="I6" s="16"/>
      <c r="J6" s="16"/>
      <c r="K6" s="16"/>
      <c r="L6" s="16"/>
      <c r="M6" s="16"/>
      <c r="N6" s="16"/>
      <c r="O6" s="16"/>
      <c r="P6" s="16"/>
    </row>
    <row r="7" spans="1:47" ht="16" x14ac:dyDescent="0.4">
      <c r="A7" s="16"/>
      <c r="B7" s="17"/>
      <c r="C7" s="16" t="s">
        <v>21</v>
      </c>
      <c r="D7" s="85">
        <f>+D9/F6*F10</f>
        <v>67.071417343820485</v>
      </c>
      <c r="E7" s="83"/>
      <c r="F7" s="85">
        <f>+F10/D6*D9</f>
        <v>142.68281302358466</v>
      </c>
      <c r="G7" s="83"/>
      <c r="H7" s="84"/>
      <c r="I7" s="16"/>
      <c r="J7" s="16"/>
      <c r="K7" s="16"/>
      <c r="L7" s="16"/>
      <c r="M7" s="16"/>
      <c r="N7" s="16"/>
      <c r="O7" s="16"/>
      <c r="P7" s="16"/>
    </row>
    <row r="8" spans="1:47" ht="16" x14ac:dyDescent="0.4">
      <c r="A8" s="16"/>
      <c r="B8" s="17"/>
      <c r="C8" s="16" t="s">
        <v>15</v>
      </c>
      <c r="D8" s="85">
        <f>+D6-D7</f>
        <v>328.05718465617952</v>
      </c>
      <c r="E8" s="83"/>
      <c r="F8" s="85">
        <f>+F6-F7</f>
        <v>697.88478897641528</v>
      </c>
      <c r="G8" s="83"/>
      <c r="H8" s="84"/>
      <c r="I8" s="16"/>
      <c r="J8" s="16"/>
      <c r="K8" s="16"/>
      <c r="L8" s="16"/>
      <c r="M8" s="16"/>
      <c r="N8" s="16"/>
      <c r="O8" s="16"/>
      <c r="P8" s="16"/>
    </row>
    <row r="9" spans="1:47" x14ac:dyDescent="0.35">
      <c r="A9" s="16"/>
      <c r="B9" s="17"/>
      <c r="C9" s="16" t="s">
        <v>1</v>
      </c>
      <c r="D9" s="82">
        <v>285.83438799999999</v>
      </c>
      <c r="E9" s="83"/>
      <c r="F9" s="86"/>
      <c r="G9" s="87"/>
      <c r="H9" s="19"/>
      <c r="I9" s="16"/>
      <c r="J9" s="16"/>
      <c r="K9" s="16"/>
      <c r="L9" s="16"/>
      <c r="M9" s="16"/>
      <c r="N9" s="16"/>
      <c r="O9" s="16"/>
      <c r="P9" s="16"/>
    </row>
    <row r="10" spans="1:47" x14ac:dyDescent="0.35">
      <c r="A10" s="16"/>
      <c r="B10" s="17"/>
      <c r="C10" s="16" t="s">
        <v>2</v>
      </c>
      <c r="D10" s="85"/>
      <c r="E10" s="88"/>
      <c r="F10" s="82">
        <v>197.24029999999999</v>
      </c>
      <c r="G10" s="83"/>
      <c r="H10" s="19"/>
      <c r="I10" s="16"/>
      <c r="J10" s="16"/>
      <c r="K10" s="16"/>
      <c r="L10" s="16"/>
      <c r="M10" s="16"/>
      <c r="N10" s="16"/>
      <c r="O10" s="16"/>
      <c r="P10" s="16"/>
    </row>
    <row r="11" spans="1:47" ht="14.5" thickBot="1" x14ac:dyDescent="0.4">
      <c r="A11" s="16"/>
      <c r="B11" s="17"/>
      <c r="C11" s="16" t="s">
        <v>16</v>
      </c>
      <c r="D11" s="89">
        <f>+D9/D6</f>
        <v>0.72339584265276746</v>
      </c>
      <c r="E11" s="90"/>
      <c r="F11" s="89">
        <f>+F10/F6</f>
        <v>0.23465132314247819</v>
      </c>
      <c r="G11" s="90"/>
      <c r="H11" s="19"/>
      <c r="I11" s="16"/>
      <c r="J11" s="16"/>
      <c r="K11" s="16"/>
      <c r="L11" s="16"/>
      <c r="M11" s="16"/>
      <c r="N11" s="16"/>
      <c r="O11" s="16"/>
      <c r="P11" s="16"/>
    </row>
    <row r="12" spans="1:47" ht="14.5" thickBot="1" x14ac:dyDescent="0.4">
      <c r="A12" s="16"/>
      <c r="B12" s="17"/>
      <c r="C12" s="77" t="s">
        <v>11</v>
      </c>
      <c r="D12" s="70">
        <v>500</v>
      </c>
      <c r="E12" s="71"/>
      <c r="F12" s="70">
        <v>500</v>
      </c>
      <c r="G12" s="72"/>
      <c r="H12" s="73" t="s">
        <v>19</v>
      </c>
    </row>
    <row r="13" spans="1:47" x14ac:dyDescent="0.35">
      <c r="B13" s="10"/>
      <c r="C13" s="18" t="s">
        <v>12</v>
      </c>
      <c r="D13" s="16"/>
      <c r="E13" s="16"/>
      <c r="F13" s="16"/>
      <c r="G13" s="16"/>
      <c r="H13" s="19"/>
      <c r="I13" s="16"/>
      <c r="J13" s="16"/>
      <c r="K13" s="16"/>
      <c r="L13" s="16"/>
      <c r="M13" s="16"/>
      <c r="N13" s="16"/>
      <c r="O13" s="16"/>
    </row>
    <row r="14" spans="1:47" ht="4.5" customHeight="1" x14ac:dyDescent="0.35">
      <c r="B14" s="11"/>
      <c r="C14" s="20"/>
      <c r="D14" s="21"/>
      <c r="E14" s="21"/>
      <c r="F14" s="21"/>
      <c r="G14" s="21"/>
      <c r="H14" s="22"/>
      <c r="I14" s="16"/>
      <c r="J14" s="16"/>
      <c r="K14" s="16"/>
      <c r="L14" s="16"/>
      <c r="M14" s="16"/>
      <c r="N14" s="16"/>
      <c r="O14" s="16"/>
    </row>
    <row r="15" spans="1:47" x14ac:dyDescent="0.35">
      <c r="A15" s="16"/>
      <c r="C15" s="16"/>
      <c r="D15" s="16"/>
      <c r="E15" s="16"/>
      <c r="F15" s="16"/>
      <c r="G15" s="16"/>
      <c r="H15" s="16"/>
      <c r="I15" s="16"/>
      <c r="J15" s="16"/>
      <c r="K15" s="16"/>
      <c r="L15" s="16"/>
      <c r="M15" s="16"/>
      <c r="N15" s="16"/>
      <c r="O15" s="16"/>
    </row>
    <row r="16" spans="1:47" x14ac:dyDescent="0.35">
      <c r="A16" s="16"/>
      <c r="C16" s="23" t="s">
        <v>9</v>
      </c>
      <c r="D16" s="23"/>
      <c r="E16" s="24"/>
      <c r="F16" s="16"/>
      <c r="G16" s="16"/>
      <c r="H16" s="23" t="s">
        <v>10</v>
      </c>
      <c r="I16" s="23"/>
      <c r="J16" s="16"/>
      <c r="K16" s="16"/>
      <c r="L16" s="16"/>
      <c r="M16" s="25" t="s">
        <v>18</v>
      </c>
      <c r="N16" s="25"/>
      <c r="O16" s="25"/>
      <c r="P16" s="12"/>
    </row>
    <row r="17" spans="1:16" ht="4.5" customHeight="1" thickBot="1" x14ac:dyDescent="0.4">
      <c r="A17" s="16"/>
      <c r="B17" s="13"/>
      <c r="C17" s="27"/>
      <c r="D17" s="27"/>
      <c r="E17" s="28"/>
      <c r="F17" s="16"/>
      <c r="G17" s="26"/>
      <c r="H17" s="27"/>
      <c r="I17" s="27"/>
      <c r="J17" s="29"/>
      <c r="K17" s="16"/>
      <c r="L17" s="26"/>
      <c r="M17" s="30"/>
      <c r="N17" s="30"/>
      <c r="O17" s="31"/>
      <c r="P17" s="12"/>
    </row>
    <row r="18" spans="1:16" ht="14.25" customHeight="1" x14ac:dyDescent="0.35">
      <c r="A18" s="16"/>
      <c r="B18" s="14"/>
      <c r="C18" s="33" t="s">
        <v>25</v>
      </c>
      <c r="D18" s="34"/>
      <c r="E18" s="35"/>
      <c r="F18" s="16"/>
      <c r="G18" s="32"/>
      <c r="H18" s="33" t="s">
        <v>25</v>
      </c>
      <c r="I18" s="34"/>
      <c r="J18" s="36"/>
      <c r="K18" s="16"/>
      <c r="L18" s="32"/>
      <c r="M18" s="37" t="s">
        <v>25</v>
      </c>
      <c r="N18" s="38"/>
      <c r="O18" s="39"/>
    </row>
    <row r="19" spans="1:16" x14ac:dyDescent="0.35">
      <c r="A19" s="16"/>
      <c r="B19" s="14"/>
      <c r="C19" s="40" t="s">
        <v>8</v>
      </c>
      <c r="D19" s="41">
        <f>+D21-D20</f>
        <v>54647.107000000018</v>
      </c>
      <c r="E19" s="42"/>
      <c r="F19" s="16"/>
      <c r="G19" s="32"/>
      <c r="H19" s="40" t="s">
        <v>8</v>
      </c>
      <c r="I19" s="41">
        <f>+D19</f>
        <v>54647.107000000018</v>
      </c>
      <c r="J19" s="36"/>
      <c r="K19" s="16"/>
      <c r="L19" s="32"/>
      <c r="M19" s="43" t="s">
        <v>28</v>
      </c>
      <c r="N19" s="44">
        <f>+I23</f>
        <v>166.57799175248348</v>
      </c>
      <c r="O19" s="45"/>
    </row>
    <row r="20" spans="1:16" x14ac:dyDescent="0.35">
      <c r="A20" s="16"/>
      <c r="B20" s="14"/>
      <c r="C20" s="40" t="s">
        <v>7</v>
      </c>
      <c r="D20" s="41">
        <f>+F12*D9</f>
        <v>142917.19399999999</v>
      </c>
      <c r="E20" s="42"/>
      <c r="F20" s="16"/>
      <c r="G20" s="32"/>
      <c r="H20" s="40" t="s">
        <v>7</v>
      </c>
      <c r="I20" s="46">
        <v>0</v>
      </c>
      <c r="J20" s="36"/>
      <c r="K20" s="16"/>
      <c r="L20" s="32"/>
      <c r="M20" s="43" t="s">
        <v>23</v>
      </c>
      <c r="N20" s="44">
        <f>+D11*I30</f>
        <v>333.42200824751654</v>
      </c>
      <c r="O20" s="45"/>
    </row>
    <row r="21" spans="1:16" ht="14.5" thickBot="1" x14ac:dyDescent="0.4">
      <c r="A21" s="16"/>
      <c r="B21" s="14"/>
      <c r="C21" s="47" t="s">
        <v>5</v>
      </c>
      <c r="D21" s="48">
        <f>+D12*D6</f>
        <v>197564.30100000001</v>
      </c>
      <c r="E21" s="49"/>
      <c r="F21" s="16"/>
      <c r="G21" s="32"/>
      <c r="H21" s="47" t="s">
        <v>5</v>
      </c>
      <c r="I21" s="48">
        <f>+I19+I20</f>
        <v>54647.107000000018</v>
      </c>
      <c r="J21" s="36"/>
      <c r="K21" s="16"/>
      <c r="L21" s="32"/>
      <c r="M21" s="50" t="s">
        <v>20</v>
      </c>
      <c r="N21" s="51">
        <f>+N19+N20</f>
        <v>500</v>
      </c>
      <c r="O21" s="52"/>
    </row>
    <row r="22" spans="1:16" ht="14.5" thickTop="1" x14ac:dyDescent="0.35">
      <c r="A22" s="16"/>
      <c r="B22" s="14"/>
      <c r="C22" s="40" t="s">
        <v>0</v>
      </c>
      <c r="D22" s="41">
        <f>+D6</f>
        <v>395.128602</v>
      </c>
      <c r="E22" s="42"/>
      <c r="F22" s="16"/>
      <c r="G22" s="32"/>
      <c r="H22" s="40" t="s">
        <v>0</v>
      </c>
      <c r="I22" s="41">
        <f>+D8</f>
        <v>328.05718465617952</v>
      </c>
      <c r="J22" s="36"/>
      <c r="K22" s="16"/>
      <c r="L22" s="32"/>
      <c r="M22" s="53" t="s">
        <v>17</v>
      </c>
      <c r="N22" s="54">
        <f>+N21-D12</f>
        <v>0</v>
      </c>
      <c r="O22" s="36"/>
    </row>
    <row r="23" spans="1:16" ht="14.5" thickBot="1" x14ac:dyDescent="0.4">
      <c r="A23" s="16"/>
      <c r="B23" s="14"/>
      <c r="C23" s="50" t="s">
        <v>6</v>
      </c>
      <c r="D23" s="55">
        <f>+D21/D22</f>
        <v>500</v>
      </c>
      <c r="E23" s="56"/>
      <c r="F23" s="16"/>
      <c r="G23" s="32"/>
      <c r="H23" s="50" t="s">
        <v>6</v>
      </c>
      <c r="I23" s="55">
        <f>+I21/I22</f>
        <v>166.57799175248348</v>
      </c>
      <c r="J23" s="36"/>
      <c r="K23" s="16"/>
      <c r="L23" s="32"/>
      <c r="M23" s="57"/>
      <c r="N23" s="40"/>
      <c r="O23" s="36"/>
    </row>
    <row r="24" spans="1:16" ht="15" thickTop="1" thickBot="1" x14ac:dyDescent="0.4">
      <c r="A24" s="16"/>
      <c r="B24" s="14"/>
      <c r="C24" s="40"/>
      <c r="D24" s="40"/>
      <c r="E24" s="36"/>
      <c r="F24" s="16"/>
      <c r="G24" s="32"/>
      <c r="H24" s="40"/>
      <c r="I24" s="40"/>
      <c r="J24" s="36"/>
      <c r="K24" s="16"/>
      <c r="L24" s="32"/>
      <c r="M24" s="40"/>
      <c r="N24" s="40"/>
      <c r="O24" s="36"/>
    </row>
    <row r="25" spans="1:16" ht="14.25" customHeight="1" x14ac:dyDescent="0.35">
      <c r="A25" s="16"/>
      <c r="B25" s="14"/>
      <c r="C25" s="58" t="s">
        <v>3</v>
      </c>
      <c r="D25" s="59"/>
      <c r="E25" s="60"/>
      <c r="F25" s="61"/>
      <c r="G25" s="62"/>
      <c r="H25" s="58" t="s">
        <v>3</v>
      </c>
      <c r="I25" s="59"/>
      <c r="J25" s="36"/>
      <c r="K25" s="16"/>
      <c r="L25" s="32"/>
      <c r="M25" s="63" t="s">
        <v>3</v>
      </c>
      <c r="N25" s="64"/>
      <c r="O25" s="36"/>
    </row>
    <row r="26" spans="1:16" x14ac:dyDescent="0.35">
      <c r="A26" s="16"/>
      <c r="B26" s="14"/>
      <c r="C26" s="40" t="s">
        <v>13</v>
      </c>
      <c r="D26" s="41">
        <f>+D28-D27</f>
        <v>321663.65099999995</v>
      </c>
      <c r="E26" s="42"/>
      <c r="F26" s="16"/>
      <c r="G26" s="32"/>
      <c r="H26" s="40" t="s">
        <v>13</v>
      </c>
      <c r="I26" s="41">
        <f>+D26</f>
        <v>321663.65099999995</v>
      </c>
      <c r="J26" s="36"/>
      <c r="K26" s="16"/>
      <c r="L26" s="32"/>
      <c r="M26" s="40" t="s">
        <v>24</v>
      </c>
      <c r="N26" s="65">
        <f>+I30</f>
        <v>460.9122538288629</v>
      </c>
      <c r="O26" s="36"/>
    </row>
    <row r="27" spans="1:16" x14ac:dyDescent="0.35">
      <c r="A27" s="16"/>
      <c r="B27" s="14"/>
      <c r="C27" s="40" t="s">
        <v>26</v>
      </c>
      <c r="D27" s="41">
        <f>+D12*F10</f>
        <v>98620.15</v>
      </c>
      <c r="E27" s="42"/>
      <c r="F27" s="16"/>
      <c r="G27" s="32"/>
      <c r="H27" s="40" t="s">
        <v>26</v>
      </c>
      <c r="I27" s="46">
        <v>0</v>
      </c>
      <c r="J27" s="36"/>
      <c r="K27" s="16"/>
      <c r="L27" s="32"/>
      <c r="M27" s="40" t="s">
        <v>27</v>
      </c>
      <c r="N27" s="65">
        <f>+F11*I23</f>
        <v>39.08774617113707</v>
      </c>
      <c r="O27" s="36"/>
    </row>
    <row r="28" spans="1:16" ht="14.5" thickBot="1" x14ac:dyDescent="0.4">
      <c r="A28" s="16"/>
      <c r="B28" s="14"/>
      <c r="C28" s="47" t="s">
        <v>5</v>
      </c>
      <c r="D28" s="48">
        <f>+F12*F6</f>
        <v>420283.80099999998</v>
      </c>
      <c r="E28" s="49"/>
      <c r="F28" s="16"/>
      <c r="G28" s="32"/>
      <c r="H28" s="47" t="s">
        <v>5</v>
      </c>
      <c r="I28" s="48">
        <f>+I26+I27</f>
        <v>321663.65099999995</v>
      </c>
      <c r="J28" s="36"/>
      <c r="K28" s="16"/>
      <c r="L28" s="32"/>
      <c r="M28" s="50" t="s">
        <v>20</v>
      </c>
      <c r="N28" s="66">
        <f>+N26+N27</f>
        <v>500</v>
      </c>
      <c r="O28" s="36"/>
    </row>
    <row r="29" spans="1:16" ht="14.5" thickTop="1" x14ac:dyDescent="0.35">
      <c r="A29" s="16"/>
      <c r="B29" s="14"/>
      <c r="C29" s="40" t="s">
        <v>0</v>
      </c>
      <c r="D29" s="41">
        <f>+F6</f>
        <v>840.56760199999997</v>
      </c>
      <c r="E29" s="42"/>
      <c r="F29" s="16"/>
      <c r="G29" s="32"/>
      <c r="H29" s="40" t="s">
        <v>0</v>
      </c>
      <c r="I29" s="41">
        <f>+F8</f>
        <v>697.88478897641528</v>
      </c>
      <c r="J29" s="36"/>
      <c r="K29" s="16"/>
      <c r="L29" s="32"/>
      <c r="M29" s="53" t="s">
        <v>17</v>
      </c>
      <c r="N29" s="54">
        <f>+N28-F12</f>
        <v>0</v>
      </c>
      <c r="O29" s="36"/>
    </row>
    <row r="30" spans="1:16" ht="14.5" thickBot="1" x14ac:dyDescent="0.4">
      <c r="A30" s="16"/>
      <c r="B30" s="14"/>
      <c r="C30" s="50" t="s">
        <v>6</v>
      </c>
      <c r="D30" s="55">
        <f>+D28/D29</f>
        <v>500</v>
      </c>
      <c r="E30" s="56"/>
      <c r="F30" s="16"/>
      <c r="G30" s="32"/>
      <c r="H30" s="50" t="s">
        <v>6</v>
      </c>
      <c r="I30" s="55">
        <f>+I28/I29</f>
        <v>460.9122538288629</v>
      </c>
      <c r="J30" s="36"/>
      <c r="K30" s="16"/>
      <c r="L30" s="32"/>
      <c r="M30" s="57"/>
      <c r="N30" s="40"/>
      <c r="O30" s="36"/>
    </row>
    <row r="31" spans="1:16" ht="8.25" customHeight="1" thickTop="1" x14ac:dyDescent="0.35">
      <c r="A31" s="16"/>
      <c r="B31" s="15"/>
      <c r="C31" s="68"/>
      <c r="D31" s="68"/>
      <c r="E31" s="69"/>
      <c r="F31" s="16"/>
      <c r="G31" s="67"/>
      <c r="H31" s="68"/>
      <c r="I31" s="68"/>
      <c r="J31" s="69"/>
      <c r="K31" s="16"/>
      <c r="L31" s="67"/>
      <c r="M31" s="68"/>
      <c r="N31" s="68"/>
      <c r="O31" s="69"/>
    </row>
    <row r="32" spans="1:16" x14ac:dyDescent="0.35">
      <c r="A32" s="16"/>
      <c r="C32" s="16"/>
      <c r="D32" s="16"/>
      <c r="E32" s="16"/>
      <c r="F32" s="16"/>
      <c r="G32" s="16"/>
      <c r="H32" s="16"/>
      <c r="I32" s="16"/>
      <c r="J32" s="16"/>
      <c r="K32" s="16"/>
      <c r="L32" s="16"/>
      <c r="M32" s="16"/>
      <c r="N32" s="16"/>
      <c r="O32" s="16"/>
    </row>
    <row r="33" spans="1:15" x14ac:dyDescent="0.35">
      <c r="A33" s="16"/>
      <c r="C33" s="16"/>
      <c r="D33" s="16"/>
      <c r="E33" s="16"/>
      <c r="F33" s="16"/>
      <c r="G33" s="16"/>
      <c r="H33" s="16"/>
      <c r="I33" s="16"/>
      <c r="J33" s="16"/>
      <c r="K33" s="16"/>
      <c r="L33" s="16"/>
      <c r="M33" s="16"/>
      <c r="N33" s="16"/>
      <c r="O33" s="16"/>
    </row>
    <row r="49" s="8" customFormat="1" hidden="1" x14ac:dyDescent="0.35"/>
    <row r="50" s="8" customFormat="1" hidden="1" x14ac:dyDescent="0.35"/>
    <row r="51" s="8" customFormat="1" hidden="1" x14ac:dyDescent="0.35"/>
    <row r="52" s="8" customFormat="1" hidden="1" x14ac:dyDescent="0.35"/>
    <row r="53" s="8" customFormat="1" hidden="1" x14ac:dyDescent="0.35"/>
    <row r="54" s="8" customFormat="1" hidden="1" x14ac:dyDescent="0.35"/>
    <row r="55" s="8" customFormat="1" hidden="1" x14ac:dyDescent="0.35"/>
    <row r="56" s="8" customFormat="1" hidden="1" x14ac:dyDescent="0.35"/>
    <row r="57" s="8" customFormat="1" hidden="1" x14ac:dyDescent="0.35"/>
    <row r="58" s="8" customFormat="1" hidden="1" x14ac:dyDescent="0.35"/>
    <row r="59" s="8" customFormat="1" hidden="1" x14ac:dyDescent="0.35"/>
    <row r="60" s="8" customFormat="1" hidden="1" x14ac:dyDescent="0.35"/>
    <row r="61" s="8" customFormat="1" hidden="1" x14ac:dyDescent="0.35"/>
    <row r="62" s="8" customFormat="1" hidden="1" x14ac:dyDescent="0.35"/>
    <row r="63" s="8" customFormat="1" hidden="1" x14ac:dyDescent="0.35"/>
    <row r="64" s="8" customFormat="1" hidden="1" x14ac:dyDescent="0.35"/>
    <row r="65" s="8" customFormat="1" hidden="1" x14ac:dyDescent="0.35"/>
    <row r="66" s="8" customFormat="1" hidden="1" x14ac:dyDescent="0.35"/>
    <row r="67" s="8" customFormat="1" hidden="1" x14ac:dyDescent="0.35"/>
    <row r="68" s="8" customFormat="1" hidden="1" x14ac:dyDescent="0.35"/>
    <row r="69" s="8" customFormat="1" hidden="1" x14ac:dyDescent="0.35"/>
  </sheetData>
  <sheetProtection algorithmName="SHA-512" hashValue="2bZq5dBgpaJjrw0/xy0a0hKJcFUAxXshOQpdgoZ6j75+sgXuJxs18gAWirNGP+hULc9M/McM1QEoa3bMcch1kA==" saltValue="b0UN7g7ff3PgB8GtacJxPA==" spinCount="100000" sheet="1" objects="1" scenarios="1"/>
  <mergeCells count="5">
    <mergeCell ref="C16:D16"/>
    <mergeCell ref="H16:I16"/>
    <mergeCell ref="M18:N18"/>
    <mergeCell ref="M25:N25"/>
    <mergeCell ref="M16:O1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Notas</vt:lpstr>
      <vt:lpstr>Calculadora</vt:lpstr>
    </vt:vector>
  </TitlesOfParts>
  <Company>Suramericana de seguros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Pelaez Gomez</dc:creator>
  <cp:lastModifiedBy>Juliana Restrepo Jaramillo</cp:lastModifiedBy>
  <dcterms:created xsi:type="dcterms:W3CDTF">2024-12-19T15:47:31Z</dcterms:created>
  <dcterms:modified xsi:type="dcterms:W3CDTF">2024-12-20T18:45:37Z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